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5" i="3" l="1"/>
  <c r="E17" i="3"/>
  <c r="E15" i="3"/>
  <c r="E14" i="3"/>
  <c r="E13" i="3"/>
  <c r="D21" i="3"/>
  <c r="D45" i="3"/>
  <c r="E16" i="3"/>
  <c r="E30" i="3"/>
  <c r="D20" i="3"/>
  <c r="D44" i="3"/>
  <c r="C44" i="3"/>
  <c r="F24" i="3"/>
  <c r="E32" i="3"/>
  <c r="F32" i="3"/>
  <c r="F31" i="3"/>
  <c r="E37" i="3"/>
  <c r="C37" i="3"/>
  <c r="E43" i="3"/>
  <c r="F43" i="3"/>
  <c r="E44" i="3"/>
  <c r="F44" i="3"/>
  <c r="D43" i="3"/>
  <c r="C43" i="3"/>
  <c r="F16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C22" i="3"/>
  <c r="D23" i="3"/>
  <c r="D22" i="3"/>
  <c r="C19" i="3"/>
  <c r="F18" i="3"/>
  <c r="E18" i="3"/>
  <c r="C16" i="3"/>
  <c r="D15" i="3"/>
  <c r="D14" i="3"/>
  <c r="E35" i="3"/>
  <c r="E34" i="3"/>
  <c r="F17" i="3"/>
  <c r="F15" i="3"/>
  <c r="F14" i="3"/>
  <c r="F13" i="3"/>
  <c r="D18" i="3"/>
  <c r="C18" i="3"/>
  <c r="C20" i="3"/>
  <c r="E29" i="3"/>
  <c r="F30" i="3"/>
  <c r="C30" i="3"/>
  <c r="C29" i="3"/>
  <c r="F29" i="3"/>
  <c r="D42" i="3"/>
  <c r="E21" i="3"/>
  <c r="D13" i="3"/>
  <c r="D26" i="3"/>
  <c r="F21" i="3"/>
  <c r="E45" i="3"/>
  <c r="C21" i="3"/>
  <c r="D38" i="3"/>
  <c r="D46" i="3"/>
  <c r="E42" i="3"/>
  <c r="C45" i="3"/>
  <c r="F45" i="3"/>
  <c r="F42" i="3"/>
  <c r="F38" i="3"/>
  <c r="E38" i="3"/>
  <c r="C42" i="3"/>
  <c r="C38" i="3"/>
  <c r="F37" i="3"/>
  <c r="F36" i="3"/>
  <c r="F26" i="3"/>
  <c r="E36" i="3"/>
  <c r="C36" i="3"/>
  <c r="C13" i="3"/>
  <c r="C26" i="3"/>
  <c r="E26" i="3"/>
  <c r="E33" i="3"/>
  <c r="C34" i="3"/>
  <c r="C17" i="3"/>
  <c r="C15" i="3"/>
  <c r="C14" i="3"/>
  <c r="C35" i="3"/>
  <c r="F35" i="3"/>
  <c r="F34" i="3"/>
  <c r="F33" i="3"/>
  <c r="F28" i="3"/>
  <c r="F46" i="3"/>
  <c r="E28" i="3"/>
  <c r="C33" i="3"/>
  <c r="E46" i="3"/>
  <c r="C2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<sst xmlns="http://schemas.openxmlformats.org/spreadsheetml/2006/main" count="57" uniqueCount="45">
  <si>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</si>
  <si>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</si>
  <si>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</si>
  <si>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</si>
  <si>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</si>
  <si>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</si>
  <si>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</si>
  <si>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</si>
  <si>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</si>
  <si>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</si>
  <si>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</si>
  <si>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</si>
  <si>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</si>
  <si>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</si>
  <si>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</si>
  <si>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</si>
  <si>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</si>
  <si>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</si>
  <si>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</si>
  <si>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</si>
  <si>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</si>
  <si>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</si>
  <si>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</si>
  <si>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</si>
  <si>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</si>
  <si>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</si>
  <si>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</si>
  <si>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</si>
  <si>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</si>
  <si>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</si>
  <si>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</si>
  <si>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</si>
  <si>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</si>
  <si>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</si>
  <si>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</si>
  <si>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</si>
  <si>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</si>
  <si>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</si>
  <si>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</si>
  <si>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</si>
  <si>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</si>
  <si>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</si>
  <si>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</si>
  <si>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</si>
  <si>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13 сесії  Мелітопольської міської ради Запорізької області VIIІ скликання від 26.11.2021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</si>
</sst>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66" t="s">
        <v>44</v>
      </c>
      <c r="E2" s="66"/>
      <c r="F2" s="66"/>
    </row>
    <row r="3" spans="1:7" ht="9" customHeight="1" x14ac:dyDescent="0.25">
      <c r="A3" s="18"/>
      <c r="B3" s="2"/>
      <c r="C3" s="2"/>
      <c r="D3" s="67"/>
      <c r="E3" s="67"/>
      <c r="F3" s="67"/>
    </row>
    <row r="4" spans="1:7" ht="18.75" x14ac:dyDescent="0.2">
      <c r="A4" s="68" t="s">
        <v>23</v>
      </c>
      <c r="B4" s="68"/>
      <c r="C4" s="68"/>
      <c r="D4" s="68"/>
      <c r="E4" s="68"/>
      <c r="F4" s="68"/>
    </row>
    <row r="5" spans="1:7" ht="18.75" x14ac:dyDescent="0.2">
      <c r="A5" s="69" t="s">
        <v>38</v>
      </c>
      <c r="B5" s="69"/>
      <c r="C5" s="69"/>
      <c r="D5" s="69"/>
      <c r="E5" s="69"/>
      <c r="F5" s="69"/>
    </row>
    <row r="6" spans="1:7" ht="18.75" x14ac:dyDescent="0.2">
      <c r="A6" s="65" t="s">
        <v>39</v>
      </c>
      <c r="B6" s="65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4" t="s">
        <v>1</v>
      </c>
      <c r="B9" s="64" t="s">
        <v>29</v>
      </c>
      <c r="C9" s="64" t="s">
        <v>24</v>
      </c>
      <c r="D9" s="64" t="s">
        <v>2</v>
      </c>
      <c r="E9" s="64" t="s">
        <v>3</v>
      </c>
      <c r="F9" s="64"/>
    </row>
    <row r="10" spans="1:7" ht="25.5" customHeight="1" x14ac:dyDescent="0.2">
      <c r="A10" s="64"/>
      <c r="B10" s="64"/>
      <c r="C10" s="64"/>
      <c r="D10" s="64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56" t="s">
        <v>35</v>
      </c>
      <c r="B12" s="57"/>
      <c r="C12" s="57"/>
      <c r="D12" s="57"/>
      <c r="E12" s="57"/>
      <c r="F12" s="58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123264881</v>
      </c>
      <c r="D13" s="8">
        <f>D14+D21+D18</f>
        <v>-153966077</v>
      </c>
      <c r="E13" s="8">
        <f>E14+E21+E18</f>
        <v>277230958</v>
      </c>
      <c r="F13" s="8">
        <f>F14+F21+F18</f>
        <v>276204319</v>
      </c>
    </row>
    <row r="14" spans="1:7" ht="16.5" x14ac:dyDescent="0.25">
      <c r="A14" s="15">
        <v>202000</v>
      </c>
      <c r="B14" s="11" t="s">
        <v>19</v>
      </c>
      <c r="C14" s="10">
        <f>SUM(C15)</f>
        <v>68062875</v>
      </c>
      <c r="D14" s="10">
        <f>SUM(D15)</f>
        <v>0</v>
      </c>
      <c r="E14" s="10">
        <f>SUM(E15)</f>
        <v>68062875</v>
      </c>
      <c r="F14" s="10">
        <f>SUM(F15)</f>
        <v>68062875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68062875</v>
      </c>
      <c r="D15" s="10">
        <f>SUM(D16:D17)</f>
        <v>0</v>
      </c>
      <c r="E15" s="10">
        <f>SUM(E16:E17)</f>
        <v>68062875</v>
      </c>
      <c r="F15" s="10">
        <f>SUM(F16:F17)</f>
        <v>68062875</v>
      </c>
    </row>
    <row r="16" spans="1:7" ht="16.5" x14ac:dyDescent="0.25">
      <c r="A16" s="15">
        <v>202210</v>
      </c>
      <c r="B16" s="28" t="s">
        <v>21</v>
      </c>
      <c r="C16" s="29">
        <f t="shared" si="0"/>
        <v>96574395</v>
      </c>
      <c r="D16" s="8">
        <v>0</v>
      </c>
      <c r="E16" s="8">
        <f>97810671-1236276</f>
        <v>96574395</v>
      </c>
      <c r="F16" s="8">
        <f>E16</f>
        <v>96574395</v>
      </c>
    </row>
    <row r="17" spans="1:9" ht="16.5" x14ac:dyDescent="0.25">
      <c r="A17" s="19">
        <v>202220</v>
      </c>
      <c r="B17" s="12" t="s">
        <v>22</v>
      </c>
      <c r="C17" s="29">
        <f t="shared" si="0"/>
        <v>-28511520</v>
      </c>
      <c r="D17" s="13">
        <v>0</v>
      </c>
      <c r="E17" s="8">
        <f>-44321100+979580+5270000+2500000+160000+200000+6900000-200000</f>
        <v>-28511520</v>
      </c>
      <c r="F17" s="8">
        <f>E17</f>
        <v>-28511520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-181098092-8500000+15782-158000-14237330+47000-163587-188000+560000+186275</f>
        <v>-203535952</v>
      </c>
      <c r="E21" s="8">
        <f>-D21</f>
        <v>203535952</v>
      </c>
      <c r="F21" s="8">
        <f>E21</f>
        <v>203535952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-2034000</v>
      </c>
      <c r="D22" s="8">
        <f>SUM(D23)</f>
        <v>0</v>
      </c>
      <c r="E22" s="8">
        <f>SUM(E23)</f>
        <v>-2034000</v>
      </c>
      <c r="F22" s="8">
        <f>SUM(F23)</f>
        <v>-2034000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-2034000</v>
      </c>
      <c r="D23" s="40">
        <f>SUM(D24:D25)</f>
        <v>0</v>
      </c>
      <c r="E23" s="40">
        <f>SUM(E24:E25)</f>
        <v>-2034000</v>
      </c>
      <c r="F23" s="40">
        <f>SUM(F24:F25)</f>
        <v>-2034000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-3522000</v>
      </c>
      <c r="D25" s="48">
        <v>0</v>
      </c>
      <c r="E25" s="8">
        <f>-3722000+200000</f>
        <v>-3522000</v>
      </c>
      <c r="F25" s="8">
        <f>E25</f>
        <v>-3522000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121230881</v>
      </c>
      <c r="D26" s="50">
        <f>D13+D22</f>
        <v>-153966077</v>
      </c>
      <c r="E26" s="50">
        <f>E13+E22</f>
        <v>275196958</v>
      </c>
      <c r="F26" s="50">
        <f>F13+F22</f>
        <v>274170319</v>
      </c>
    </row>
    <row r="27" spans="1:9" s="31" customFormat="1" ht="26.25" customHeight="1" x14ac:dyDescent="0.2">
      <c r="A27" s="59" t="s">
        <v>36</v>
      </c>
      <c r="B27" s="60"/>
      <c r="C27" s="60"/>
      <c r="D27" s="60"/>
      <c r="E27" s="60"/>
      <c r="F27" s="61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66028875</v>
      </c>
      <c r="D28" s="8">
        <f>D33</f>
        <v>0</v>
      </c>
      <c r="E28" s="8">
        <f>E29+E33+E31</f>
        <v>66028875</v>
      </c>
      <c r="F28" s="8">
        <f>F29+F33+F31</f>
        <v>66028875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96574395</v>
      </c>
      <c r="D29" s="8">
        <f>SUM(D30)</f>
        <v>0</v>
      </c>
      <c r="E29" s="8">
        <f>E30</f>
        <v>96574395</v>
      </c>
      <c r="F29" s="8">
        <f>E29</f>
        <v>96574395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96574395</v>
      </c>
      <c r="D30" s="8">
        <v>0</v>
      </c>
      <c r="E30" s="10">
        <f>E16</f>
        <v>96574395</v>
      </c>
      <c r="F30" s="10">
        <f>E30</f>
        <v>96574395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-32033520</v>
      </c>
      <c r="D33" s="8">
        <v>0</v>
      </c>
      <c r="E33" s="8">
        <f>E34+E36</f>
        <v>-32033520</v>
      </c>
      <c r="F33" s="8">
        <f>F34+F36</f>
        <v>-32033520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-28511520</v>
      </c>
      <c r="D34" s="8">
        <v>0</v>
      </c>
      <c r="E34" s="8">
        <f>E35</f>
        <v>-28511520</v>
      </c>
      <c r="F34" s="8">
        <f>F35</f>
        <v>-28511520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-28511520</v>
      </c>
      <c r="D35" s="8">
        <v>0</v>
      </c>
      <c r="E35" s="8">
        <f>E17</f>
        <v>-28511520</v>
      </c>
      <c r="F35" s="8">
        <f>E35</f>
        <v>-28511520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-3522000</v>
      </c>
      <c r="D36" s="8">
        <v>0</v>
      </c>
      <c r="E36" s="8">
        <f>E37</f>
        <v>-3522000</v>
      </c>
      <c r="F36" s="8">
        <f>F37</f>
        <v>-3522000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-3522000</v>
      </c>
      <c r="D37" s="8">
        <v>0</v>
      </c>
      <c r="E37" s="8">
        <f>E25</f>
        <v>-3522000</v>
      </c>
      <c r="F37" s="8">
        <f>E37</f>
        <v>-3522000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-153966077</v>
      </c>
      <c r="E38" s="8">
        <f>E42</f>
        <v>209168083</v>
      </c>
      <c r="F38" s="8">
        <f>F42</f>
        <v>208141444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-153966077</v>
      </c>
      <c r="E42" s="8">
        <f>E43-E44+E45</f>
        <v>209168083</v>
      </c>
      <c r="F42" s="8">
        <f>F43-F44+F45</f>
        <v>208141444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-203535952</v>
      </c>
      <c r="E45" s="8">
        <f>E21</f>
        <v>203535952</v>
      </c>
      <c r="F45" s="8">
        <f>F21</f>
        <v>203535952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121230881</v>
      </c>
      <c r="D46" s="17">
        <f>D28+D38</f>
        <v>-153966077</v>
      </c>
      <c r="E46" s="17">
        <f>E28+E38</f>
        <v>275196958</v>
      </c>
      <c r="F46" s="17">
        <f>F28+F38</f>
        <v>274170319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2" t="s">
        <v>40</v>
      </c>
      <c r="B50" s="63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2021-11-30T07:02:53Z</dcterms:modified>
</cp:coreProperties>
</file>